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мониторинг ППМИ" sheetId="1" r:id="rId1"/>
    <sheet name="Лист1" sheetId="2" r:id="rId2"/>
  </sheets>
  <definedNames>
    <definedName name="_xlnm.Print_Area" localSheetId="0">'мониторинг ППМИ'!$A$1:$U$20</definedName>
  </definedNames>
  <calcPr fullCalcOnLoad="1"/>
</workbook>
</file>

<file path=xl/comments1.xml><?xml version="1.0" encoding="utf-8"?>
<comments xmlns="http://schemas.openxmlformats.org/spreadsheetml/2006/main">
  <authors>
    <author>Е.В. Коленченко</author>
  </authors>
  <commentList>
    <comment ref="G7" authorId="0">
      <text>
        <r>
          <rPr>
            <sz val="9"/>
            <rFont val="Tahoma"/>
            <family val="0"/>
          </rPr>
          <t>1 - обявлены торги, заключены контракты с единственным поставщиком 
0 - нет</t>
        </r>
      </text>
    </comment>
    <comment ref="I7" authorId="0">
      <text>
        <r>
          <rPr>
            <sz val="9"/>
            <rFont val="Tahoma"/>
            <family val="0"/>
          </rPr>
          <t>необходимо указать общую сумму всех заключенных контрактов по проекту</t>
        </r>
      </text>
    </comment>
    <comment ref="F7" authorId="0">
      <text>
        <r>
          <rPr>
            <sz val="9"/>
            <rFont val="Tahoma"/>
            <family val="0"/>
          </rPr>
          <t>1 - подлежит оценке
0 - не подлежит оценке достоверности</t>
        </r>
      </text>
    </comment>
    <comment ref="E7" authorId="0">
      <text>
        <r>
          <rPr>
            <b/>
            <sz val="9"/>
            <rFont val="Tahoma"/>
            <family val="0"/>
          </rPr>
          <t>1-объекты коммунальной инфраструктуры и внешнего благоустройства; 
2-объекты культуры, спорта 
и молодежной политики; 
3-объекты, используемые для проведения общественных, культурно-массовых 
и спортивных мероприятий (площади, парки, спортивные и детские площадки, места отдыха);
4-объекты для обеспечения первичных мер пожарной безопасности, 
5- основные средства (машины, оборудование)</t>
        </r>
      </text>
    </comment>
  </commentList>
</comments>
</file>

<file path=xl/sharedStrings.xml><?xml version="1.0" encoding="utf-8"?>
<sst xmlns="http://schemas.openxmlformats.org/spreadsheetml/2006/main" count="51" uniqueCount="45">
  <si>
    <t>№ п/п</t>
  </si>
  <si>
    <t>Кол-во проектов ППМИ</t>
  </si>
  <si>
    <t xml:space="preserve">Информация о сборе денежных средств                   </t>
  </si>
  <si>
    <t>сумма согласно заявке</t>
  </si>
  <si>
    <t>сумма на отчетную дату</t>
  </si>
  <si>
    <t>Ответственный исполнитель</t>
  </si>
  <si>
    <t>ФИО, должность, телефон</t>
  </si>
  <si>
    <t>Дата заключения контракта (контрактов) 
дд.мм.гг</t>
  </si>
  <si>
    <t>причины отклонения собранной суммы от суммы заявки</t>
  </si>
  <si>
    <t>Объекты капитального ремонта,             подлежащие  государственной экспертизае проектной документации, 
в том числе
оценке достоверности определения сметной стоимости</t>
  </si>
  <si>
    <t>Цена заключенного контракта (контрактов), рублей</t>
  </si>
  <si>
    <t xml:space="preserve">от граждан, рублей                   </t>
  </si>
  <si>
    <t>от ЮЛ и ИП, рублей</t>
  </si>
  <si>
    <t>% выполнения работ по контракту (контрактам) на отчетную дату</t>
  </si>
  <si>
    <t>Ключинский сельсовет</t>
  </si>
  <si>
    <t>Малиновский сельсовет</t>
  </si>
  <si>
    <t xml:space="preserve">Преображенский сельсовет </t>
  </si>
  <si>
    <t>01.06.</t>
  </si>
  <si>
    <t>09.06.</t>
  </si>
  <si>
    <t>июнь</t>
  </si>
  <si>
    <t>16.06.</t>
  </si>
  <si>
    <t>23.06.</t>
  </si>
  <si>
    <t>30.06.</t>
  </si>
  <si>
    <t>+</t>
  </si>
  <si>
    <t>сдали, без изменений</t>
  </si>
  <si>
    <t>Сдача отчетов</t>
  </si>
  <si>
    <t>Наименование проекта
 согласно заявке</t>
  </si>
  <si>
    <t>Наименование сельсовета/ поселка/ территориального подразделения</t>
  </si>
  <si>
    <t>%</t>
  </si>
  <si>
    <t>Объявленные  электронные аукционы, конкурсы, запросы котировок, заключение контракта (контрактов) с единственным поставщиком</t>
  </si>
  <si>
    <t>Итого по району/округу</t>
  </si>
  <si>
    <t>Тип объекта общественной  инфраструктуры, на развитие которого направлен проект
(1,2,3,4,5)</t>
  </si>
  <si>
    <t>Дата открытия проекта,
дд.мм.гг</t>
  </si>
  <si>
    <t>Планируемый срок завершения работ по контракту (контрактам), дд.мм.гг</t>
  </si>
  <si>
    <t>Примечание 
(даты закупок, наименование подрядчика, 
стадия работ 
по проекту, возникающие проблемы,  информация о неденежном вкладе населения, ЮЛ, ИП, информация о ходе гос.экспертизы,
иная информация по проекту)</t>
  </si>
  <si>
    <t>Пировское</t>
  </si>
  <si>
    <t>Обустройство места памяти в с.Пировское "У времени своя память"</t>
  </si>
  <si>
    <t>Солоухинское</t>
  </si>
  <si>
    <t>"Аллея памяти"</t>
  </si>
  <si>
    <t>Кириковское</t>
  </si>
  <si>
    <t>Ограда жизни и памяти"</t>
  </si>
  <si>
    <t>Кетское</t>
  </si>
  <si>
    <t>Благоустройство спортивной площадки "Дворик детства"</t>
  </si>
  <si>
    <r>
      <t xml:space="preserve">                                                                                                                                                             Информация о реализации проекта поддержки местных инициатив ПИРОВСКОГО</t>
    </r>
    <r>
      <rPr>
        <b/>
        <sz val="12"/>
        <color indexed="8"/>
        <rFont val="Times New Roman"/>
        <family val="1"/>
      </rPr>
      <t xml:space="preserve"> района/округа                                                                                                                                            Приложение 1</t>
    </r>
    <r>
      <rPr>
        <sz val="12"/>
        <color indexed="8"/>
        <rFont val="Times New Roman"/>
        <family val="1"/>
      </rPr>
      <t xml:space="preserve">
</t>
    </r>
  </si>
  <si>
    <t>по состоянию на 13.07.2022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</si>
</sst>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vertical="top" wrapText="1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14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43" fillId="0" borderId="11" xfId="0" applyFont="1" applyBorder="1" applyAlignment="1">
      <alignment/>
    </xf>
    <xf numFmtId="0" fontId="42" fillId="0" borderId="11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vertical="top" wrapText="1"/>
      <protection locked="0"/>
    </xf>
    <xf numFmtId="178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33" borderId="0" xfId="0" applyFont="1" applyFill="1" applyBorder="1" applyAlignment="1" applyProtection="1">
      <alignment horizontal="center" vertical="center" wrapText="1"/>
      <protection locked="0"/>
    </xf>
    <xf numFmtId="0" fontId="41" fillId="33" borderId="0" xfId="0" applyFont="1" applyFill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vertical="center" wrapText="1"/>
      <protection locked="0"/>
    </xf>
    <xf numFmtId="0" fontId="41" fillId="0" borderId="10" xfId="0" applyFont="1" applyBorder="1" applyAlignment="1" applyProtection="1">
      <alignment vertical="top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4" fillId="7" borderId="12" xfId="0" applyFont="1" applyFill="1" applyBorder="1" applyAlignment="1" applyProtection="1">
      <alignment horizontal="center" vertical="center" wrapText="1"/>
      <protection/>
    </xf>
    <xf numFmtId="178" fontId="41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4" borderId="13" xfId="0" applyFont="1" applyFill="1" applyBorder="1" applyAlignment="1" applyProtection="1">
      <alignment horizontal="center" vertical="center" wrapText="1"/>
      <protection/>
    </xf>
    <xf numFmtId="0" fontId="41" fillId="4" borderId="13" xfId="0" applyFont="1" applyFill="1" applyBorder="1" applyAlignment="1" applyProtection="1">
      <alignment horizontal="center" vertical="center" wrapText="1"/>
      <protection/>
    </xf>
    <xf numFmtId="179" fontId="44" fillId="7" borderId="12" xfId="0" applyNumberFormat="1" applyFont="1" applyFill="1" applyBorder="1" applyAlignment="1" applyProtection="1">
      <alignment horizontal="center" vertical="center" wrapText="1"/>
      <protection/>
    </xf>
    <xf numFmtId="0" fontId="44" fillId="7" borderId="14" xfId="0" applyFont="1" applyFill="1" applyBorder="1" applyAlignment="1" applyProtection="1">
      <alignment horizontal="center" vertical="center" wrapText="1"/>
      <protection/>
    </xf>
    <xf numFmtId="14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44" fillId="4" borderId="15" xfId="0" applyFont="1" applyFill="1" applyBorder="1" applyAlignment="1" applyProtection="1">
      <alignment horizontal="center" vertical="center" wrapText="1"/>
      <protection/>
    </xf>
    <xf numFmtId="0" fontId="32" fillId="4" borderId="16" xfId="0" applyFont="1" applyFill="1" applyBorder="1" applyAlignment="1" applyProtection="1">
      <alignment horizontal="center" vertical="center" wrapText="1"/>
      <protection/>
    </xf>
    <xf numFmtId="0" fontId="44" fillId="4" borderId="13" xfId="0" applyFont="1" applyFill="1" applyBorder="1" applyAlignment="1" applyProtection="1">
      <alignment horizontal="center" vertical="center" wrapText="1"/>
      <protection/>
    </xf>
    <xf numFmtId="0" fontId="32" fillId="4" borderId="17" xfId="0" applyFont="1" applyFill="1" applyBorder="1" applyAlignment="1" applyProtection="1">
      <alignment horizontal="center" vertical="center" wrapText="1"/>
      <protection/>
    </xf>
    <xf numFmtId="0" fontId="44" fillId="4" borderId="11" xfId="0" applyFont="1" applyFill="1" applyBorder="1" applyAlignment="1" applyProtection="1">
      <alignment horizontal="center" vertical="center" wrapText="1"/>
      <protection/>
    </xf>
    <xf numFmtId="0" fontId="44" fillId="4" borderId="17" xfId="0" applyFont="1" applyFill="1" applyBorder="1" applyAlignment="1" applyProtection="1">
      <alignment horizontal="center" vertical="center" wrapText="1"/>
      <protection/>
    </xf>
    <xf numFmtId="0" fontId="41" fillId="0" borderId="18" xfId="0" applyFont="1" applyBorder="1" applyAlignment="1" applyProtection="1">
      <alignment horizontal="left" vertical="top" wrapText="1"/>
      <protection locked="0"/>
    </xf>
    <xf numFmtId="0" fontId="41" fillId="0" borderId="18" xfId="0" applyFont="1" applyBorder="1" applyAlignment="1" applyProtection="1">
      <alignment horizontal="center" vertical="center" wrapText="1"/>
      <protection locked="0"/>
    </xf>
    <xf numFmtId="0" fontId="41" fillId="0" borderId="19" xfId="0" applyFont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4" fillId="4" borderId="13" xfId="0" applyFont="1" applyFill="1" applyBorder="1" applyAlignment="1" applyProtection="1">
      <alignment horizontal="center" vertical="center" wrapText="1"/>
      <protection/>
    </xf>
    <xf numFmtId="0" fontId="45" fillId="4" borderId="10" xfId="0" applyFont="1" applyFill="1" applyBorder="1" applyAlignment="1" applyProtection="1">
      <alignment horizontal="center" vertical="center" wrapText="1"/>
      <protection/>
    </xf>
    <xf numFmtId="0" fontId="45" fillId="4" borderId="13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top" wrapText="1"/>
      <protection locked="0"/>
    </xf>
    <xf numFmtId="0" fontId="44" fillId="7" borderId="20" xfId="0" applyFont="1" applyFill="1" applyBorder="1" applyAlignment="1" applyProtection="1">
      <alignment horizontal="left" vertical="center" wrapText="1"/>
      <protection/>
    </xf>
    <xf numFmtId="0" fontId="44" fillId="7" borderId="12" xfId="0" applyFont="1" applyFill="1" applyBorder="1" applyAlignment="1" applyProtection="1">
      <alignment horizontal="left" vertical="center" wrapText="1"/>
      <protection/>
    </xf>
    <xf numFmtId="0" fontId="44" fillId="4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 locked="0"/>
    </xf>
    <xf numFmtId="0" fontId="44" fillId="4" borderId="13" xfId="0" applyFont="1" applyFill="1" applyBorder="1" applyAlignment="1" applyProtection="1">
      <alignment horizontal="center" vertical="top" wrapText="1"/>
      <protection/>
    </xf>
    <xf numFmtId="0" fontId="44" fillId="4" borderId="17" xfId="0" applyFont="1" applyFill="1" applyBorder="1" applyAlignment="1" applyProtection="1">
      <alignment horizontal="center" vertical="top" wrapText="1"/>
      <protection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J7" sqref="J7:Q7"/>
    </sheetView>
  </sheetViews>
  <sheetFormatPr defaultColWidth="9.140625" defaultRowHeight="15"/>
  <cols>
    <col min="1" max="1" width="4.00390625" style="18" customWidth="1"/>
    <col min="2" max="2" width="20.8515625" style="18" customWidth="1"/>
    <col min="3" max="3" width="20.28125" style="18" customWidth="1"/>
    <col min="4" max="4" width="10.57421875" style="18" customWidth="1"/>
    <col min="5" max="5" width="18.421875" style="18" customWidth="1"/>
    <col min="6" max="6" width="19.57421875" style="18" customWidth="1"/>
    <col min="7" max="7" width="16.28125" style="18" customWidth="1"/>
    <col min="8" max="8" width="14.421875" style="18" customWidth="1"/>
    <col min="9" max="9" width="15.57421875" style="18" customWidth="1"/>
    <col min="10" max="10" width="10.57421875" style="18" customWidth="1"/>
    <col min="11" max="11" width="10.7109375" style="18" customWidth="1"/>
    <col min="12" max="12" width="6.57421875" style="18" customWidth="1"/>
    <col min="13" max="13" width="12.8515625" style="18" customWidth="1"/>
    <col min="14" max="14" width="10.57421875" style="18" customWidth="1"/>
    <col min="15" max="15" width="10.7109375" style="18" customWidth="1"/>
    <col min="16" max="16" width="6.7109375" style="18" customWidth="1"/>
    <col min="17" max="17" width="12.8515625" style="18" customWidth="1"/>
    <col min="18" max="18" width="14.57421875" style="18" customWidth="1"/>
    <col min="19" max="20" width="16.7109375" style="18" customWidth="1"/>
    <col min="21" max="21" width="22.7109375" style="18" customWidth="1"/>
    <col min="22" max="40" width="9.140625" style="21" customWidth="1"/>
    <col min="41" max="16384" width="9.140625" style="18" customWidth="1"/>
  </cols>
  <sheetData>
    <row r="1" spans="1:21" ht="25.5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ht="15" customHeight="1"/>
    <row r="4" spans="17:22" ht="30" customHeight="1">
      <c r="Q4" s="41" t="s">
        <v>5</v>
      </c>
      <c r="R4" s="41"/>
      <c r="S4" s="42"/>
      <c r="T4" s="42"/>
      <c r="U4" s="42"/>
      <c r="V4" s="42"/>
    </row>
    <row r="5" spans="19:22" ht="30" customHeight="1">
      <c r="S5" s="43" t="s">
        <v>6</v>
      </c>
      <c r="T5" s="43"/>
      <c r="U5" s="43"/>
      <c r="V5" s="43"/>
    </row>
    <row r="6" ht="15.75"/>
    <row r="7" spans="1:21" ht="94.5" customHeight="1">
      <c r="A7" s="37" t="s">
        <v>0</v>
      </c>
      <c r="B7" s="37" t="s">
        <v>27</v>
      </c>
      <c r="C7" s="37" t="s">
        <v>26</v>
      </c>
      <c r="D7" s="37" t="s">
        <v>1</v>
      </c>
      <c r="E7" s="37" t="s">
        <v>31</v>
      </c>
      <c r="F7" s="53" t="s">
        <v>9</v>
      </c>
      <c r="G7" s="37" t="s">
        <v>29</v>
      </c>
      <c r="H7" s="37" t="s">
        <v>7</v>
      </c>
      <c r="I7" s="37" t="s">
        <v>10</v>
      </c>
      <c r="J7" s="39" t="s">
        <v>2</v>
      </c>
      <c r="K7" s="35"/>
      <c r="L7" s="35"/>
      <c r="M7" s="35"/>
      <c r="N7" s="35"/>
      <c r="O7" s="35"/>
      <c r="P7" s="35"/>
      <c r="Q7" s="36"/>
      <c r="R7" s="44" t="s">
        <v>13</v>
      </c>
      <c r="S7" s="44" t="s">
        <v>33</v>
      </c>
      <c r="T7" s="51" t="s">
        <v>32</v>
      </c>
      <c r="U7" s="46" t="s">
        <v>34</v>
      </c>
    </row>
    <row r="8" spans="1:21" ht="44.25" customHeight="1">
      <c r="A8" s="40"/>
      <c r="B8" s="40"/>
      <c r="C8" s="40"/>
      <c r="D8" s="40"/>
      <c r="E8" s="38"/>
      <c r="F8" s="54"/>
      <c r="G8" s="40"/>
      <c r="H8" s="40"/>
      <c r="I8" s="40"/>
      <c r="J8" s="34" t="s">
        <v>11</v>
      </c>
      <c r="K8" s="35"/>
      <c r="L8" s="35"/>
      <c r="M8" s="36"/>
      <c r="N8" s="34" t="s">
        <v>12</v>
      </c>
      <c r="O8" s="35"/>
      <c r="P8" s="35"/>
      <c r="Q8" s="36"/>
      <c r="R8" s="44"/>
      <c r="S8" s="44"/>
      <c r="T8" s="51"/>
      <c r="U8" s="46"/>
    </row>
    <row r="9" spans="1:21" ht="93.75" customHeight="1">
      <c r="A9" s="40"/>
      <c r="B9" s="40"/>
      <c r="C9" s="40"/>
      <c r="D9" s="40"/>
      <c r="E9" s="38"/>
      <c r="F9" s="54"/>
      <c r="G9" s="40"/>
      <c r="H9" s="40"/>
      <c r="I9" s="40"/>
      <c r="J9" s="29" t="s">
        <v>3</v>
      </c>
      <c r="K9" s="29" t="s">
        <v>4</v>
      </c>
      <c r="L9" s="29" t="s">
        <v>28</v>
      </c>
      <c r="M9" s="29" t="s">
        <v>8</v>
      </c>
      <c r="N9" s="29" t="s">
        <v>3</v>
      </c>
      <c r="O9" s="29" t="s">
        <v>4</v>
      </c>
      <c r="P9" s="29" t="s">
        <v>28</v>
      </c>
      <c r="Q9" s="29" t="s">
        <v>8</v>
      </c>
      <c r="R9" s="45"/>
      <c r="S9" s="45"/>
      <c r="T9" s="37"/>
      <c r="U9" s="47"/>
    </row>
    <row r="10" spans="1:21" ht="16.5" thickBo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</row>
    <row r="11" spans="1:40" s="2" customFormat="1" ht="16.5" customHeight="1">
      <c r="A11" s="49" t="s">
        <v>30</v>
      </c>
      <c r="B11" s="50"/>
      <c r="C11" s="27">
        <f>COUNTA($C$12:C30)</f>
        <v>4</v>
      </c>
      <c r="D11" s="27">
        <f>SUM(D12:D14)</f>
        <v>3</v>
      </c>
      <c r="E11" s="27">
        <f>COUNTA($E$12:E30)</f>
        <v>4</v>
      </c>
      <c r="F11" s="27">
        <f>SUM(F12:F30)</f>
        <v>0</v>
      </c>
      <c r="G11" s="27">
        <f>SUM(G12:G30)</f>
        <v>4</v>
      </c>
      <c r="H11" s="27">
        <f>COUNTA($H$12:H30)</f>
        <v>4</v>
      </c>
      <c r="I11" s="27">
        <f>SUM(I12:I14)</f>
        <v>3526633.35</v>
      </c>
      <c r="J11" s="27">
        <f>SUM(J12:J14)</f>
        <v>119915</v>
      </c>
      <c r="K11" s="27">
        <f>SUM(K12:K14)</f>
        <v>0</v>
      </c>
      <c r="L11" s="31">
        <f>AVERAGE(L12:L30)</f>
        <v>0</v>
      </c>
      <c r="M11" s="27"/>
      <c r="N11" s="27">
        <f>SUM(N12:N14)</f>
        <v>279845</v>
      </c>
      <c r="O11" s="27">
        <f>SUM(O12:O14)</f>
        <v>0</v>
      </c>
      <c r="P11" s="31">
        <f>AVERAGE(P12:P30,)</f>
        <v>0</v>
      </c>
      <c r="Q11" s="27"/>
      <c r="R11" s="27">
        <f>COUNTA($R$12:R30)</f>
        <v>3</v>
      </c>
      <c r="S11" s="27">
        <f>COUNTA($S$12:S30)</f>
        <v>4</v>
      </c>
      <c r="T11" s="27">
        <f>COUNTA($T$12:T30)</f>
        <v>0</v>
      </c>
      <c r="U11" s="32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21" ht="24.75" customHeight="1">
      <c r="A12" s="26">
        <f>IF(ISBLANK(B12),"",COUNTA($B$12:B12))</f>
        <v>1</v>
      </c>
      <c r="B12" s="14" t="s">
        <v>35</v>
      </c>
      <c r="C12" s="14" t="s">
        <v>36</v>
      </c>
      <c r="D12" s="20">
        <f>IF(ISBLANK(B12),"",1)</f>
        <v>1</v>
      </c>
      <c r="E12" s="4">
        <v>3</v>
      </c>
      <c r="F12" s="4">
        <v>0</v>
      </c>
      <c r="G12" s="4">
        <v>1</v>
      </c>
      <c r="H12" s="16">
        <v>44694</v>
      </c>
      <c r="I12" s="4">
        <v>2126750</v>
      </c>
      <c r="J12" s="15">
        <v>70500</v>
      </c>
      <c r="K12" s="15"/>
      <c r="L12" s="28">
        <f>IF(K12=0,0,K12/J12)</f>
        <v>0</v>
      </c>
      <c r="M12" s="15"/>
      <c r="N12" s="15">
        <v>164500</v>
      </c>
      <c r="O12" s="15"/>
      <c r="P12" s="28">
        <f>IF(O12=0,0,O12/N12)</f>
        <v>0</v>
      </c>
      <c r="Q12" s="4"/>
      <c r="R12" s="4">
        <v>30</v>
      </c>
      <c r="S12" s="16">
        <v>44834</v>
      </c>
      <c r="T12" s="16"/>
      <c r="U12" s="4"/>
    </row>
    <row r="13" spans="1:40" s="23" customFormat="1" ht="24.75" customHeight="1">
      <c r="A13" s="26">
        <f>IF(ISBLANK(B13),"",COUNTA($B$12:B13))</f>
        <v>2</v>
      </c>
      <c r="B13" s="14" t="s">
        <v>37</v>
      </c>
      <c r="C13" s="14" t="s">
        <v>38</v>
      </c>
      <c r="D13" s="20">
        <f aca="true" t="shared" si="0" ref="D13:D30">IF(ISBLANK(B13),"",1)</f>
        <v>1</v>
      </c>
      <c r="E13" s="4">
        <v>3</v>
      </c>
      <c r="F13" s="4">
        <v>0</v>
      </c>
      <c r="G13" s="4">
        <v>1</v>
      </c>
      <c r="H13" s="16">
        <v>44715</v>
      </c>
      <c r="I13" s="4">
        <v>778235.85</v>
      </c>
      <c r="J13" s="15">
        <v>24710</v>
      </c>
      <c r="K13" s="15"/>
      <c r="L13" s="28">
        <f aca="true" t="shared" si="1" ref="L13:L30">IF(K13=0,0,K13/J13)</f>
        <v>0</v>
      </c>
      <c r="M13" s="4"/>
      <c r="N13" s="15">
        <v>57700</v>
      </c>
      <c r="O13" s="15"/>
      <c r="P13" s="28">
        <f aca="true" t="shared" si="2" ref="P13:P30">IF(O13=0,0,O13/N13)</f>
        <v>0</v>
      </c>
      <c r="Q13" s="17"/>
      <c r="R13" s="4"/>
      <c r="S13" s="16">
        <v>44805</v>
      </c>
      <c r="T13" s="16"/>
      <c r="U13" s="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21" ht="24.75" customHeight="1">
      <c r="A14" s="26">
        <f>IF(ISBLANK(B14),"",COUNTA($B$12:B14))</f>
        <v>3</v>
      </c>
      <c r="B14" s="3" t="s">
        <v>39</v>
      </c>
      <c r="C14" s="3" t="s">
        <v>40</v>
      </c>
      <c r="D14" s="20">
        <f t="shared" si="0"/>
        <v>1</v>
      </c>
      <c r="E14" s="1">
        <v>3</v>
      </c>
      <c r="F14" s="4">
        <v>0</v>
      </c>
      <c r="G14" s="4">
        <v>1</v>
      </c>
      <c r="H14" s="33">
        <v>44700</v>
      </c>
      <c r="I14" s="1">
        <v>621647.5</v>
      </c>
      <c r="J14" s="15">
        <v>24705</v>
      </c>
      <c r="K14" s="15"/>
      <c r="L14" s="28">
        <f t="shared" si="1"/>
        <v>0</v>
      </c>
      <c r="M14" s="4"/>
      <c r="N14" s="15">
        <v>57645</v>
      </c>
      <c r="O14" s="15"/>
      <c r="P14" s="28">
        <f t="shared" si="2"/>
        <v>0</v>
      </c>
      <c r="Q14" s="17"/>
      <c r="R14" s="2">
        <v>100</v>
      </c>
      <c r="S14" s="5">
        <v>44742</v>
      </c>
      <c r="T14" s="5"/>
      <c r="U14" s="4"/>
    </row>
    <row r="15" spans="1:21" ht="24.75" customHeight="1">
      <c r="A15" s="26">
        <f>IF(ISBLANK(B15),"",COUNTA($B$12:B15))</f>
        <v>4</v>
      </c>
      <c r="B15" s="24" t="s">
        <v>41</v>
      </c>
      <c r="C15" s="24" t="s">
        <v>42</v>
      </c>
      <c r="D15" s="20">
        <f t="shared" si="0"/>
        <v>1</v>
      </c>
      <c r="E15" s="1">
        <v>3</v>
      </c>
      <c r="F15" s="1">
        <v>0</v>
      </c>
      <c r="G15" s="1">
        <v>1</v>
      </c>
      <c r="H15" s="33">
        <v>44708</v>
      </c>
      <c r="I15" s="1">
        <v>789581.91</v>
      </c>
      <c r="J15" s="1">
        <v>24054</v>
      </c>
      <c r="K15" s="2"/>
      <c r="L15" s="28">
        <f t="shared" si="1"/>
        <v>0</v>
      </c>
      <c r="M15" s="2"/>
      <c r="N15" s="2">
        <v>56456</v>
      </c>
      <c r="O15" s="2"/>
      <c r="P15" s="28">
        <f t="shared" si="2"/>
        <v>0</v>
      </c>
      <c r="Q15" s="2"/>
      <c r="R15" s="2">
        <v>100</v>
      </c>
      <c r="S15" s="5">
        <v>44772</v>
      </c>
      <c r="T15" s="2"/>
      <c r="U15" s="2"/>
    </row>
    <row r="16" spans="1:21" ht="24.75" customHeight="1">
      <c r="A16" s="26">
        <f>IF(ISBLANK(B16),"",COUNTA($B$12:B16))</f>
      </c>
      <c r="B16" s="25"/>
      <c r="C16" s="19"/>
      <c r="D16" s="20">
        <f t="shared" si="0"/>
      </c>
      <c r="E16" s="19"/>
      <c r="F16" s="19"/>
      <c r="G16" s="2"/>
      <c r="H16" s="2"/>
      <c r="I16" s="2"/>
      <c r="J16" s="2"/>
      <c r="K16" s="2"/>
      <c r="L16" s="28">
        <f t="shared" si="1"/>
        <v>0</v>
      </c>
      <c r="M16" s="2"/>
      <c r="N16" s="2"/>
      <c r="O16" s="2"/>
      <c r="P16" s="28">
        <f t="shared" si="2"/>
        <v>0</v>
      </c>
      <c r="Q16" s="2"/>
      <c r="R16" s="2"/>
      <c r="S16" s="2"/>
      <c r="T16" s="2"/>
      <c r="U16" s="2"/>
    </row>
    <row r="17" spans="1:21" ht="24.75" customHeight="1">
      <c r="A17" s="26">
        <f>IF(ISBLANK(B17),"",COUNTA($B$12:B17))</f>
      </c>
      <c r="B17" s="2"/>
      <c r="C17" s="19"/>
      <c r="D17" s="20">
        <f t="shared" si="0"/>
      </c>
      <c r="E17" s="19"/>
      <c r="F17" s="19"/>
      <c r="G17" s="2"/>
      <c r="H17" s="2"/>
      <c r="I17" s="2"/>
      <c r="J17" s="2"/>
      <c r="K17" s="2"/>
      <c r="L17" s="28">
        <f t="shared" si="1"/>
        <v>0</v>
      </c>
      <c r="M17" s="2"/>
      <c r="N17" s="2"/>
      <c r="O17" s="2"/>
      <c r="P17" s="28">
        <f t="shared" si="2"/>
        <v>0</v>
      </c>
      <c r="Q17" s="2"/>
      <c r="R17" s="2"/>
      <c r="S17" s="2"/>
      <c r="T17" s="2"/>
      <c r="U17" s="2"/>
    </row>
    <row r="18" spans="1:21" ht="24.75" customHeight="1">
      <c r="A18" s="26">
        <f>IF(ISBLANK(B18),"",COUNTA($B$12:B18))</f>
      </c>
      <c r="B18" s="2"/>
      <c r="C18" s="2"/>
      <c r="D18" s="20">
        <f t="shared" si="0"/>
      </c>
      <c r="E18" s="2"/>
      <c r="F18" s="2"/>
      <c r="G18" s="2"/>
      <c r="H18" s="2"/>
      <c r="I18" s="2"/>
      <c r="J18" s="2"/>
      <c r="K18" s="2"/>
      <c r="L18" s="28">
        <f t="shared" si="1"/>
        <v>0</v>
      </c>
      <c r="M18" s="2"/>
      <c r="N18" s="2"/>
      <c r="O18" s="2"/>
      <c r="P18" s="28">
        <f t="shared" si="2"/>
        <v>0</v>
      </c>
      <c r="Q18" s="2"/>
      <c r="R18" s="2"/>
      <c r="S18" s="2"/>
      <c r="T18" s="2"/>
      <c r="U18" s="2"/>
    </row>
    <row r="19" spans="1:21" ht="24.75" customHeight="1">
      <c r="A19" s="26">
        <f>IF(ISBLANK(B19),"",COUNTA($B$12:B19))</f>
      </c>
      <c r="B19" s="2"/>
      <c r="C19" s="2"/>
      <c r="D19" s="20">
        <f t="shared" si="0"/>
      </c>
      <c r="E19" s="2"/>
      <c r="F19" s="2"/>
      <c r="G19" s="2"/>
      <c r="H19" s="2"/>
      <c r="I19" s="2"/>
      <c r="J19" s="2"/>
      <c r="K19" s="2"/>
      <c r="L19" s="28">
        <f t="shared" si="1"/>
        <v>0</v>
      </c>
      <c r="M19" s="2"/>
      <c r="N19" s="2"/>
      <c r="O19" s="2"/>
      <c r="P19" s="28">
        <f t="shared" si="2"/>
        <v>0</v>
      </c>
      <c r="Q19" s="2"/>
      <c r="R19" s="2"/>
      <c r="S19" s="2"/>
      <c r="T19" s="2"/>
      <c r="U19" s="2"/>
    </row>
    <row r="20" spans="1:21" ht="24.75" customHeight="1">
      <c r="A20" s="26">
        <f>IF(ISBLANK(B20),"",COUNTA($B$12:B20))</f>
      </c>
      <c r="B20" s="2"/>
      <c r="C20" s="2"/>
      <c r="D20" s="20">
        <f t="shared" si="0"/>
      </c>
      <c r="E20" s="2"/>
      <c r="F20" s="2"/>
      <c r="G20" s="2"/>
      <c r="H20" s="2"/>
      <c r="I20" s="2"/>
      <c r="J20" s="2"/>
      <c r="K20" s="2"/>
      <c r="L20" s="28">
        <f t="shared" si="1"/>
        <v>0</v>
      </c>
      <c r="M20" s="2"/>
      <c r="N20" s="2"/>
      <c r="O20" s="2"/>
      <c r="P20" s="28">
        <f t="shared" si="2"/>
        <v>0</v>
      </c>
      <c r="Q20" s="2"/>
      <c r="R20" s="2"/>
      <c r="S20" s="2"/>
      <c r="T20" s="2"/>
      <c r="U20" s="2"/>
    </row>
    <row r="21" spans="1:21" ht="24.75" customHeight="1">
      <c r="A21" s="26">
        <f>IF(ISBLANK(B21),"",COUNTA($B$12:B21))</f>
      </c>
      <c r="B21" s="2"/>
      <c r="C21" s="2"/>
      <c r="D21" s="20">
        <f t="shared" si="0"/>
      </c>
      <c r="E21" s="2"/>
      <c r="F21" s="2"/>
      <c r="G21" s="2"/>
      <c r="H21" s="2"/>
      <c r="I21" s="2"/>
      <c r="J21" s="2"/>
      <c r="K21" s="2"/>
      <c r="L21" s="28">
        <f t="shared" si="1"/>
        <v>0</v>
      </c>
      <c r="M21" s="2"/>
      <c r="N21" s="2"/>
      <c r="O21" s="2"/>
      <c r="P21" s="28">
        <f t="shared" si="2"/>
        <v>0</v>
      </c>
      <c r="Q21" s="2"/>
      <c r="R21" s="2"/>
      <c r="S21" s="2"/>
      <c r="T21" s="2"/>
      <c r="U21" s="2"/>
    </row>
    <row r="22" spans="1:21" ht="24.75" customHeight="1">
      <c r="A22" s="26">
        <f>IF(ISBLANK(B22),"",COUNTA($B$12:B22))</f>
      </c>
      <c r="B22" s="2"/>
      <c r="C22" s="2"/>
      <c r="D22" s="20">
        <f t="shared" si="0"/>
      </c>
      <c r="E22" s="2"/>
      <c r="F22" s="2"/>
      <c r="G22" s="2"/>
      <c r="H22" s="2"/>
      <c r="I22" s="2"/>
      <c r="J22" s="2"/>
      <c r="K22" s="2"/>
      <c r="L22" s="28">
        <f t="shared" si="1"/>
        <v>0</v>
      </c>
      <c r="M22" s="2"/>
      <c r="N22" s="2"/>
      <c r="O22" s="2"/>
      <c r="P22" s="28">
        <f t="shared" si="2"/>
        <v>0</v>
      </c>
      <c r="Q22" s="2"/>
      <c r="R22" s="2"/>
      <c r="S22" s="2"/>
      <c r="T22" s="2"/>
      <c r="U22" s="2"/>
    </row>
    <row r="23" spans="1:21" ht="24.75" customHeight="1">
      <c r="A23" s="26">
        <f>IF(ISBLANK(B23),"",COUNTA($B$12:B23))</f>
      </c>
      <c r="B23" s="2"/>
      <c r="C23" s="2"/>
      <c r="D23" s="20">
        <f t="shared" si="0"/>
      </c>
      <c r="E23" s="2"/>
      <c r="F23" s="2"/>
      <c r="G23" s="2"/>
      <c r="H23" s="2"/>
      <c r="I23" s="2"/>
      <c r="J23" s="2"/>
      <c r="K23" s="2"/>
      <c r="L23" s="28">
        <f t="shared" si="1"/>
        <v>0</v>
      </c>
      <c r="M23" s="2"/>
      <c r="N23" s="2"/>
      <c r="O23" s="2"/>
      <c r="P23" s="28">
        <f t="shared" si="2"/>
        <v>0</v>
      </c>
      <c r="Q23" s="2"/>
      <c r="R23" s="2"/>
      <c r="S23" s="2"/>
      <c r="T23" s="2"/>
      <c r="U23" s="2"/>
    </row>
    <row r="24" spans="1:21" ht="24.75" customHeight="1">
      <c r="A24" s="26">
        <f>IF(ISBLANK(B24),"",COUNTA($B$12:B24))</f>
      </c>
      <c r="B24" s="2"/>
      <c r="C24" s="2"/>
      <c r="D24" s="20">
        <f t="shared" si="0"/>
      </c>
      <c r="E24" s="2"/>
      <c r="F24" s="2"/>
      <c r="G24" s="2"/>
      <c r="H24" s="2"/>
      <c r="I24" s="2"/>
      <c r="J24" s="2"/>
      <c r="K24" s="2"/>
      <c r="L24" s="28">
        <f t="shared" si="1"/>
        <v>0</v>
      </c>
      <c r="M24" s="2"/>
      <c r="N24" s="2"/>
      <c r="O24" s="2"/>
      <c r="P24" s="28">
        <f t="shared" si="2"/>
        <v>0</v>
      </c>
      <c r="Q24" s="2"/>
      <c r="R24" s="2"/>
      <c r="S24" s="2"/>
      <c r="T24" s="2"/>
      <c r="U24" s="2"/>
    </row>
    <row r="25" spans="1:21" ht="24.75" customHeight="1">
      <c r="A25" s="26">
        <f>IF(ISBLANK(B25),"",COUNTA($B$12:B25))</f>
      </c>
      <c r="B25" s="2"/>
      <c r="C25" s="2"/>
      <c r="D25" s="20">
        <f t="shared" si="0"/>
      </c>
      <c r="E25" s="2"/>
      <c r="F25" s="2"/>
      <c r="G25" s="2"/>
      <c r="H25" s="2"/>
      <c r="I25" s="2"/>
      <c r="J25" s="2"/>
      <c r="K25" s="2"/>
      <c r="L25" s="28">
        <f t="shared" si="1"/>
        <v>0</v>
      </c>
      <c r="M25" s="2"/>
      <c r="N25" s="2"/>
      <c r="O25" s="2"/>
      <c r="P25" s="28">
        <f t="shared" si="2"/>
        <v>0</v>
      </c>
      <c r="Q25" s="2"/>
      <c r="R25" s="2"/>
      <c r="S25" s="2"/>
      <c r="T25" s="2"/>
      <c r="U25" s="2"/>
    </row>
    <row r="26" spans="1:21" ht="24.75" customHeight="1">
      <c r="A26" s="26">
        <f>IF(ISBLANK(B26),"",COUNTA($B$12:B26))</f>
      </c>
      <c r="B26" s="2"/>
      <c r="C26" s="2"/>
      <c r="D26" s="20">
        <f t="shared" si="0"/>
      </c>
      <c r="E26" s="2"/>
      <c r="F26" s="2"/>
      <c r="G26" s="2"/>
      <c r="H26" s="2"/>
      <c r="I26" s="2"/>
      <c r="J26" s="2"/>
      <c r="K26" s="2"/>
      <c r="L26" s="28">
        <f t="shared" si="1"/>
        <v>0</v>
      </c>
      <c r="M26" s="2"/>
      <c r="N26" s="2"/>
      <c r="O26" s="2"/>
      <c r="P26" s="28">
        <f t="shared" si="2"/>
        <v>0</v>
      </c>
      <c r="Q26" s="2"/>
      <c r="R26" s="2"/>
      <c r="S26" s="2"/>
      <c r="T26" s="2"/>
      <c r="U26" s="2"/>
    </row>
    <row r="27" spans="1:21" ht="24.75" customHeight="1">
      <c r="A27" s="26">
        <f>IF(ISBLANK(B27),"",COUNTA($B$12:B27))</f>
      </c>
      <c r="B27" s="2"/>
      <c r="C27" s="2"/>
      <c r="D27" s="20">
        <f t="shared" si="0"/>
      </c>
      <c r="E27" s="2"/>
      <c r="F27" s="2"/>
      <c r="G27" s="2"/>
      <c r="H27" s="2"/>
      <c r="I27" s="2"/>
      <c r="J27" s="2"/>
      <c r="K27" s="2"/>
      <c r="L27" s="28">
        <f t="shared" si="1"/>
        <v>0</v>
      </c>
      <c r="M27" s="2"/>
      <c r="N27" s="2"/>
      <c r="O27" s="2"/>
      <c r="P27" s="28">
        <f t="shared" si="2"/>
        <v>0</v>
      </c>
      <c r="Q27" s="2"/>
      <c r="R27" s="2"/>
      <c r="S27" s="2"/>
      <c r="T27" s="2"/>
      <c r="U27" s="2"/>
    </row>
    <row r="28" spans="1:21" ht="24.75" customHeight="1">
      <c r="A28" s="26">
        <f>IF(ISBLANK(B28),"",COUNTA($B$12:B28))</f>
      </c>
      <c r="B28" s="2"/>
      <c r="C28" s="2"/>
      <c r="D28" s="20">
        <f t="shared" si="0"/>
      </c>
      <c r="E28" s="2"/>
      <c r="F28" s="2"/>
      <c r="G28" s="2"/>
      <c r="H28" s="2"/>
      <c r="I28" s="2"/>
      <c r="J28" s="2"/>
      <c r="K28" s="2"/>
      <c r="L28" s="28">
        <f t="shared" si="1"/>
        <v>0</v>
      </c>
      <c r="M28" s="2"/>
      <c r="N28" s="2"/>
      <c r="O28" s="2"/>
      <c r="P28" s="28">
        <f t="shared" si="2"/>
        <v>0</v>
      </c>
      <c r="Q28" s="2"/>
      <c r="R28" s="2"/>
      <c r="S28" s="2"/>
      <c r="T28" s="2"/>
      <c r="U28" s="2"/>
    </row>
    <row r="29" spans="1:21" ht="24.75" customHeight="1">
      <c r="A29" s="26">
        <f>IF(ISBLANK(B29),"",COUNTA($B$12:B29))</f>
      </c>
      <c r="B29" s="2"/>
      <c r="C29" s="2"/>
      <c r="D29" s="20">
        <f t="shared" si="0"/>
      </c>
      <c r="E29" s="2"/>
      <c r="F29" s="2"/>
      <c r="G29" s="2"/>
      <c r="H29" s="2"/>
      <c r="I29" s="2"/>
      <c r="J29" s="2"/>
      <c r="K29" s="2"/>
      <c r="L29" s="28">
        <f t="shared" si="1"/>
        <v>0</v>
      </c>
      <c r="M29" s="2"/>
      <c r="N29" s="2"/>
      <c r="O29" s="2"/>
      <c r="P29" s="28">
        <f t="shared" si="2"/>
        <v>0</v>
      </c>
      <c r="Q29" s="2"/>
      <c r="R29" s="2"/>
      <c r="S29" s="2"/>
      <c r="T29" s="2"/>
      <c r="U29" s="2"/>
    </row>
    <row r="30" spans="1:21" ht="24.75" customHeight="1">
      <c r="A30" s="26">
        <f>IF(ISBLANK(B30),"",COUNTA($B$12:B30))</f>
      </c>
      <c r="B30" s="2"/>
      <c r="C30" s="2"/>
      <c r="D30" s="20">
        <f t="shared" si="0"/>
      </c>
      <c r="E30" s="2"/>
      <c r="F30" s="2"/>
      <c r="G30" s="2"/>
      <c r="H30" s="2"/>
      <c r="I30" s="2"/>
      <c r="J30" s="2"/>
      <c r="K30" s="2"/>
      <c r="L30" s="28">
        <f t="shared" si="1"/>
        <v>0</v>
      </c>
      <c r="M30" s="2"/>
      <c r="N30" s="2"/>
      <c r="O30" s="2"/>
      <c r="P30" s="28">
        <f t="shared" si="2"/>
        <v>0</v>
      </c>
      <c r="Q30" s="2"/>
      <c r="R30" s="2"/>
      <c r="S30" s="2"/>
      <c r="T30" s="2"/>
      <c r="U30" s="2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sheetProtection password="CE28" sheet="1"/>
  <mergeCells count="22">
    <mergeCell ref="A1:U1"/>
    <mergeCell ref="A11:B11"/>
    <mergeCell ref="A7:A9"/>
    <mergeCell ref="T7:T9"/>
    <mergeCell ref="B7:B9"/>
    <mergeCell ref="C7:C9"/>
    <mergeCell ref="A2:U2"/>
    <mergeCell ref="D7:D9"/>
    <mergeCell ref="F7:F9"/>
    <mergeCell ref="S7:S9"/>
    <mergeCell ref="S4:V4"/>
    <mergeCell ref="S5:V5"/>
    <mergeCell ref="R7:R9"/>
    <mergeCell ref="I7:I9"/>
    <mergeCell ref="U7:U9"/>
    <mergeCell ref="G7:G9"/>
    <mergeCell ref="J8:M8"/>
    <mergeCell ref="N8:Q8"/>
    <mergeCell ref="E7:E9"/>
    <mergeCell ref="J7:Q7"/>
    <mergeCell ref="H7:H9"/>
    <mergeCell ref="Q4:R4"/>
  </mergeCells>
  <dataValidations count="4">
    <dataValidation type="whole" allowBlank="1" showInputMessage="1" showErrorMessage="1" sqref="E12:E30">
      <formula1>1</formula1>
      <formula2>5</formula2>
    </dataValidation>
    <dataValidation type="whole" allowBlank="1" showInputMessage="1" showErrorMessage="1" sqref="F12:F30 G12:G30">
      <formula1>0</formula1>
      <formula2>1</formula2>
    </dataValidation>
    <dataValidation type="date" allowBlank="1" showInputMessage="1" showErrorMessage="1" sqref="H12:H30">
      <formula1>44593</formula1>
      <formula2>44896</formula2>
    </dataValidation>
    <dataValidation type="date" allowBlank="1" showInputMessage="1" showErrorMessage="1" sqref="S12:S30 T12:T30">
      <formula1>44652</formula1>
      <formula2>44910</formula2>
    </dataValidation>
  </dataValidations>
  <printOptions/>
  <pageMargins left="0" right="0" top="0.7480314960629921" bottom="0.7480314960629921" header="0.31496062992125984" footer="0.31496062992125984"/>
  <pageSetup fitToHeight="28" fitToWidth="1"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31.140625" style="0" customWidth="1"/>
    <col min="3" max="3" width="12.00390625" style="0" customWidth="1"/>
    <col min="4" max="4" width="14.8515625" style="0" customWidth="1"/>
    <col min="5" max="5" width="12.00390625" style="0" customWidth="1"/>
    <col min="6" max="6" width="13.7109375" style="0" customWidth="1"/>
    <col min="7" max="7" width="15.28125" style="0" customWidth="1"/>
  </cols>
  <sheetData>
    <row r="1" spans="2:9" ht="15">
      <c r="B1" s="11"/>
      <c r="C1" s="55" t="s">
        <v>19</v>
      </c>
      <c r="D1" s="55"/>
      <c r="E1" s="55"/>
      <c r="F1" s="55"/>
      <c r="G1" s="55"/>
      <c r="H1" s="10"/>
      <c r="I1" s="10"/>
    </row>
    <row r="2" spans="2:9" ht="15.75" customHeight="1">
      <c r="B2" s="11" t="s">
        <v>25</v>
      </c>
      <c r="C2" s="7" t="s">
        <v>17</v>
      </c>
      <c r="D2" s="7" t="s">
        <v>18</v>
      </c>
      <c r="E2" s="8" t="s">
        <v>20</v>
      </c>
      <c r="F2" s="9" t="s">
        <v>21</v>
      </c>
      <c r="G2" s="9" t="s">
        <v>22</v>
      </c>
      <c r="H2" s="10"/>
      <c r="I2" s="10"/>
    </row>
    <row r="3" spans="2:9" ht="26.25" customHeight="1">
      <c r="B3" s="12" t="s">
        <v>14</v>
      </c>
      <c r="C3" s="6" t="s">
        <v>23</v>
      </c>
      <c r="D3" s="6"/>
      <c r="E3" s="6"/>
      <c r="F3" s="6"/>
      <c r="G3" s="6"/>
      <c r="H3" s="10"/>
      <c r="I3" s="10"/>
    </row>
    <row r="4" spans="2:9" ht="29.25" customHeight="1">
      <c r="B4" s="12" t="s">
        <v>15</v>
      </c>
      <c r="C4" s="6" t="s">
        <v>23</v>
      </c>
      <c r="D4" s="6"/>
      <c r="E4" s="6"/>
      <c r="F4" s="6"/>
      <c r="G4" s="6"/>
      <c r="H4" s="10"/>
      <c r="I4" s="10"/>
    </row>
    <row r="5" spans="2:9" ht="33.75" customHeight="1">
      <c r="B5" s="12" t="s">
        <v>16</v>
      </c>
      <c r="C5" s="6" t="s">
        <v>23</v>
      </c>
      <c r="D5" s="13" t="s">
        <v>24</v>
      </c>
      <c r="E5" s="6"/>
      <c r="F5" s="6"/>
      <c r="G5" s="6"/>
      <c r="H5" s="10"/>
      <c r="I5" s="10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Екатерина Александровна</dc:creator>
  <cp:keywords/>
  <dc:description/>
  <cp:lastModifiedBy>Наумова А.В.</cp:lastModifiedBy>
  <cp:lastPrinted>2022-05-05T05:11:57Z</cp:lastPrinted>
  <dcterms:created xsi:type="dcterms:W3CDTF">2017-07-11T04:23:20Z</dcterms:created>
  <dcterms:modified xsi:type="dcterms:W3CDTF">2022-07-14T03:13:39Z</dcterms:modified>
  <cp:category/>
  <cp:version/>
  <cp:contentType/>
  <cp:contentStatus/>
</cp:coreProperties>
</file>